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/>
  <mc:AlternateContent xmlns:mc="http://schemas.openxmlformats.org/markup-compatibility/2006">
    <mc:Choice Requires="x15">
      <x15ac:absPath xmlns:x15ac="http://schemas.microsoft.com/office/spreadsheetml/2010/11/ac" url="https://d.docs.live.net/fe7bc3f5977252ca/UIS/Recursos para proyectos de grado/"/>
    </mc:Choice>
  </mc:AlternateContent>
  <xr:revisionPtr revIDLastSave="54" documentId="13_ncr:1_{C4A6E3F6-91F9-4ABE-BFBA-99FE36DEEC7F}" xr6:coauthVersionLast="47" xr6:coauthVersionMax="47" xr10:uidLastSave="{670CB6ED-CBD3-4129-8BEF-194F3509DDB0}"/>
  <bookViews>
    <workbookView xWindow="-120" yWindow="-120" windowWidth="29040" windowHeight="15720" firstSheet="1" activeTab="1" xr2:uid="{00000000-000D-0000-FFFF-FFFF00000000}"/>
  </bookViews>
  <sheets>
    <sheet name="Formato" sheetId="1" r:id="rId1"/>
    <sheet name="Rúbrica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F4" i="1"/>
  <c r="G4" i="1" s="1"/>
  <c r="F5" i="1"/>
  <c r="G5" i="1" s="1"/>
  <c r="F6" i="1"/>
  <c r="G6" i="1" s="1"/>
  <c r="F7" i="1"/>
  <c r="G7" i="1" s="1"/>
  <c r="F3" i="1"/>
  <c r="G3" i="1" s="1"/>
  <c r="G8" i="1" l="1"/>
  <c r="C9" i="1"/>
  <c r="C15" i="1" l="1"/>
  <c r="D15" i="1" s="1"/>
  <c r="D16" i="1" s="1"/>
  <c r="C10" i="1"/>
</calcChain>
</file>

<file path=xl/sharedStrings.xml><?xml version="1.0" encoding="utf-8"?>
<sst xmlns="http://schemas.openxmlformats.org/spreadsheetml/2006/main" count="93" uniqueCount="58">
  <si>
    <t>Factor de evaluación</t>
  </si>
  <si>
    <t>Peso (%)</t>
  </si>
  <si>
    <t>Criterio seleccionado</t>
  </si>
  <si>
    <t>Puntaje</t>
  </si>
  <si>
    <t>Puntaje ponderado</t>
  </si>
  <si>
    <t>Capacidad de síntesis</t>
  </si>
  <si>
    <t>Resume lo esencial, pero con algunas fallas en orden o tiempo.</t>
  </si>
  <si>
    <t>Claridad y expresión</t>
  </si>
  <si>
    <t>Explica con claridad aceptable, aunque con muletillas o pausas innecesarias.</t>
  </si>
  <si>
    <t>Recursos digitales aplicados</t>
  </si>
  <si>
    <t>Presentación aceptable, con algunos apoyos pero no siempre pertinentes.</t>
  </si>
  <si>
    <t>Interacción con el jurado</t>
  </si>
  <si>
    <t>Responde con seguridad y pertinencia, argumentando con datos básicos.</t>
  </si>
  <si>
    <t>Presencia profesional</t>
  </si>
  <si>
    <t>Presencia profesional sólida; comunicación oral clara, estructurada y académica, actitud ética y segura, y manejo impecable del entorno físico o digital que fortalece la sustentación.</t>
  </si>
  <si>
    <t>Nota sustentación</t>
  </si>
  <si>
    <t>Nota cualitativa sustentación</t>
  </si>
  <si>
    <t>ASPECTO</t>
  </si>
  <si>
    <t>Calif.</t>
  </si>
  <si>
    <t>Total</t>
  </si>
  <si>
    <t>1. Informe final de trabajo 70%</t>
  </si>
  <si>
    <t>2. Sustentación 30%</t>
  </si>
  <si>
    <t>Nota definitiva proyecto de grado</t>
  </si>
  <si>
    <t>En esta tabla puede cambiar calificaciones para hallar totales</t>
  </si>
  <si>
    <t>Factor</t>
  </si>
  <si>
    <t>Nivel</t>
  </si>
  <si>
    <t>Descripción</t>
  </si>
  <si>
    <t>Muy deficiente</t>
  </si>
  <si>
    <t>Lee diapositivas, no resume, excede el tiempo.</t>
  </si>
  <si>
    <t>Insuficiente</t>
  </si>
  <si>
    <t>Resume parcialmente, con información redundante.</t>
  </si>
  <si>
    <t>Luz Marina</t>
  </si>
  <si>
    <t>Básico</t>
  </si>
  <si>
    <t>Satisfactorio</t>
  </si>
  <si>
    <t>Resume lo esencial, mantiene orden y tiempo asignado.</t>
  </si>
  <si>
    <t>Sobresaliente</t>
  </si>
  <si>
    <t>Resume con gran claridad, enfatiza hallazgos clave y conclusiones.</t>
  </si>
  <si>
    <t>Lenguaje confuso, titubeante o inadecuado.</t>
  </si>
  <si>
    <t>Explica con cierta claridad, pero usa tecnicismos o se nota inseguro.</t>
  </si>
  <si>
    <t>Carolina</t>
  </si>
  <si>
    <t>Se expresa con fluidez, lenguaje claro y accesible.</t>
  </si>
  <si>
    <t>Expone con naturalidad, combina lenguaje técnico y sencillo, mantiene la atención.</t>
  </si>
  <si>
    <t>Diapositivas inexistentes o saturadas, poco legibles.</t>
  </si>
  <si>
    <t>Presentación simple, con fallos de diseño o poco atractiva.</t>
  </si>
  <si>
    <t>Marcela</t>
  </si>
  <si>
    <t>Apoyos visuales claros y pertinentes que complementan la exposición.</t>
  </si>
  <si>
    <t>Uso creativo de recursos digitales (gráficos, videos, simulaciones) que enriquecen la comprensión.</t>
  </si>
  <si>
    <t>Evade preguntas, responde sin seguridad ni pertinencia.</t>
  </si>
  <si>
    <t>Responde parcialmente con dudas o inseguridad.</t>
  </si>
  <si>
    <t>Responde con cierta seguridad, pero sin argumentos sólidos.</t>
  </si>
  <si>
    <t>Luz Helena</t>
  </si>
  <si>
    <t>Responde con solvencia, argumentos sólidos y apertura al diálogo crítico.</t>
  </si>
  <si>
    <t>Impuntualidad o preparación inadecuada, actitud poco profesional y manejo deficiente del entorno físico o digital que afecta de forma evidente la sustentación.</t>
  </si>
  <si>
    <t xml:space="preserve"> </t>
  </si>
  <si>
    <t>Puntual, pero con actitud insegura o poco profesional; comunicación oral débil y manejo limitado del entorno o de los recursos de apoyo.</t>
  </si>
  <si>
    <t>Actitud respetuosa y presentación adecuada; comunicación comprensible aunque con vacilaciones y manejo funcional del entorno con aspectos por mejorar.</t>
  </si>
  <si>
    <t>Corregido</t>
  </si>
  <si>
    <t>Presencia profesional coherente con el nivel de pregrado; comunicación clara y segura, actitud respetuosa y buen manejo del tiempo, recursos y entorno.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</si>
</sst>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i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0" borderId="0" xfId="0" applyFont="1"/>
    <xf numFmtId="0" fontId="6" fillId="0" borderId="0" xfId="0" applyFont="1"/>
    <xf numFmtId="164" fontId="4" fillId="0" borderId="0" xfId="0" applyNumberFormat="1" applyFont="1"/>
    <xf numFmtId="0" fontId="1" fillId="0" borderId="0" xfId="0" applyFont="1"/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3" fontId="4" fillId="0" borderId="1" xfId="0" applyNumberFormat="1" applyFont="1" applyBorder="1"/>
    <xf numFmtId="43" fontId="4" fillId="0" borderId="1" xfId="1" applyFont="1" applyBorder="1"/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7" fillId="0" borderId="7" xfId="0" applyFont="1" applyBorder="1" applyAlignment="1">
      <alignment horizontal="center" vertical="top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9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Protection="1">
      <protection locked="0"/>
    </xf>
    <xf numFmtId="43" fontId="1" fillId="0" borderId="1" xfId="1" applyFont="1" applyBorder="1"/>
    <xf numFmtId="43" fontId="1" fillId="0" borderId="1" xfId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509752</xdr:colOff>
      <xdr:row>9</xdr:row>
      <xdr:rowOff>7219</xdr:rowOff>
    </xdr:from>
    <xdr:to>
      <xdr:col>6</xdr:col>
      <xdr:colOff>400708</xdr:colOff>
      <xdr:row>20</xdr:row>
      <xdr:rowOff>144836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0E4FFFC-633B-8A5A-C79A-D2D210ACF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88373" y="1485236"/>
          <a:ext cx="6407369" cy="1944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B2:G17"/>
  <sheetViews>
    <sheetView showGridLines="0" showRowColHeaders="0" zoomScale="145" zoomScaleNormal="145" workbookViewId="0">
      <selection activeCell="C14" sqref="C14"/>
    </sheetView>
  </sheetViews>
  <sheetFormatPr defaultColWidth="9.140625" defaultRowHeight="12.75"/>
  <cols>
    <col min="1" max="1" width="9.140625" style="4"/>
    <col min="2" max="2" width="27.7109375" style="4" customWidth="1"/>
    <col min="3" max="4" width="9.140625" style="4"/>
    <col min="5" max="5" width="88.5703125" style="4" customWidth="1"/>
    <col min="6" max="6" width="9.140625" style="4"/>
    <col min="7" max="7" width="18.42578125" style="4" customWidth="1"/>
    <col min="8" max="16384" width="9.140625" style="4"/>
  </cols>
  <sheetData>
    <row r="2" spans="2:7">
      <c r="B2" s="17" t="s">
        <v>0</v>
      </c>
      <c r="C2" s="17"/>
      <c r="D2" s="3" t="s">
        <v>1</v>
      </c>
      <c r="E2" s="3" t="s">
        <v>2</v>
      </c>
      <c r="F2" s="3" t="s">
        <v>3</v>
      </c>
      <c r="G2" s="3" t="s">
        <v>4</v>
      </c>
    </row>
    <row r="3" spans="2:7">
      <c r="B3" s="21" t="s">
        <v>5</v>
      </c>
      <c r="C3" s="21"/>
      <c r="D3" s="22">
        <v>0.2</v>
      </c>
      <c r="E3" s="23" t="s">
        <v>6</v>
      </c>
      <c r="F3" s="8">
        <f>IF(E3="","",_xlfn.XLOOKUP(E3,Rúbrica!$E$3:$E$27,Rúbrica!$D$3:$D$27,FALSE))</f>
        <v>3.2</v>
      </c>
      <c r="G3" s="24">
        <f>IF(E2="","",D3*F3)</f>
        <v>0.64000000000000012</v>
      </c>
    </row>
    <row r="4" spans="2:7">
      <c r="B4" s="21" t="s">
        <v>7</v>
      </c>
      <c r="C4" s="21"/>
      <c r="D4" s="22">
        <v>0.2</v>
      </c>
      <c r="E4" s="23" t="s">
        <v>8</v>
      </c>
      <c r="F4" s="8">
        <f>IF(E4="","",_xlfn.XLOOKUP(E4,Rúbrica!$E$3:$E$27,Rúbrica!$D$3:$D$27,FALSE))</f>
        <v>3.2</v>
      </c>
      <c r="G4" s="24">
        <f>IF(E3="","",D4*F4)</f>
        <v>0.64000000000000012</v>
      </c>
    </row>
    <row r="5" spans="2:7">
      <c r="B5" s="21" t="s">
        <v>9</v>
      </c>
      <c r="C5" s="21"/>
      <c r="D5" s="22">
        <v>0.2</v>
      </c>
      <c r="E5" s="23" t="s">
        <v>10</v>
      </c>
      <c r="F5" s="8">
        <f>IF(E5="","",_xlfn.XLOOKUP(E5,Rúbrica!$E$3:$E$27,Rúbrica!$D$3:$D$27,FALSE))</f>
        <v>3.2</v>
      </c>
      <c r="G5" s="24">
        <f>IF(E4="","",D5*F5)</f>
        <v>0.64000000000000012</v>
      </c>
    </row>
    <row r="6" spans="2:7">
      <c r="B6" s="21" t="s">
        <v>11</v>
      </c>
      <c r="C6" s="21"/>
      <c r="D6" s="22">
        <v>0.25</v>
      </c>
      <c r="E6" s="23" t="s">
        <v>12</v>
      </c>
      <c r="F6" s="8">
        <f>IF(E6="","",_xlfn.XLOOKUP(E6,Rúbrica!$E$3:$E$27,Rúbrica!$D$3:$D$27,FALSE))</f>
        <v>4</v>
      </c>
      <c r="G6" s="24">
        <f>IF(E5="","",D6*F6)</f>
        <v>1</v>
      </c>
    </row>
    <row r="7" spans="2:7">
      <c r="B7" s="21" t="s">
        <v>13</v>
      </c>
      <c r="C7" s="21"/>
      <c r="D7" s="22">
        <v>0.15</v>
      </c>
      <c r="E7" s="23" t="s">
        <v>14</v>
      </c>
      <c r="F7" s="8">
        <f>IF(E7="","",_xlfn.XLOOKUP(E7,Rúbrica!$E$3:$E$27,Rúbrica!$D$3:$D$27,FALSE))</f>
        <v>4.8</v>
      </c>
      <c r="G7" s="24">
        <f>IF(E6="","",D7*F7)</f>
        <v>0.72</v>
      </c>
    </row>
    <row r="8" spans="2:7">
      <c r="B8" s="7"/>
      <c r="C8" s="7"/>
      <c r="D8" s="7"/>
      <c r="E8" s="7"/>
      <c r="F8" s="7"/>
      <c r="G8" s="11">
        <f>SUM(G3:G7)</f>
        <v>3.6400000000000006</v>
      </c>
    </row>
    <row r="9" spans="2:7">
      <c r="B9" s="5" t="s">
        <v>15</v>
      </c>
      <c r="C9" s="6">
        <f>ROUND(SUM(G3:G7),1)</f>
        <v>3.6</v>
      </c>
      <c r="D9" s="6"/>
      <c r="E9" s="7"/>
      <c r="F9" s="7"/>
      <c r="G9" s="7"/>
    </row>
    <row r="10" spans="2:7">
      <c r="B10" s="5" t="s">
        <v>16</v>
      </c>
      <c r="C10" s="16" t="str">
        <f>IF(C9&gt;=3.5,"APROBADO","NO APROBADO")</f>
        <v>APROBADO</v>
      </c>
      <c r="D10" s="16"/>
      <c r="E10" s="16"/>
      <c r="F10" s="7"/>
      <c r="G10" s="7"/>
    </row>
    <row r="11" spans="2:7">
      <c r="B11" s="7"/>
      <c r="C11" s="7"/>
      <c r="D11" s="7"/>
      <c r="E11" s="7"/>
      <c r="F11" s="7"/>
      <c r="G11" s="7"/>
    </row>
    <row r="13" spans="2:7">
      <c r="B13" s="9" t="s">
        <v>17</v>
      </c>
      <c r="C13" s="9" t="s">
        <v>18</v>
      </c>
      <c r="D13" s="10" t="s">
        <v>19</v>
      </c>
      <c r="E13" s="7"/>
      <c r="F13" s="7"/>
      <c r="G13" s="7"/>
    </row>
    <row r="14" spans="2:7">
      <c r="B14" s="8" t="s">
        <v>20</v>
      </c>
      <c r="C14" s="23">
        <v>3.5</v>
      </c>
      <c r="D14" s="25">
        <f>70%*C14</f>
        <v>2.4499999999999997</v>
      </c>
      <c r="E14" s="7"/>
      <c r="F14" s="7"/>
      <c r="G14" s="7"/>
    </row>
    <row r="15" spans="2:7">
      <c r="B15" s="8" t="s">
        <v>21</v>
      </c>
      <c r="C15" s="8">
        <f>C9</f>
        <v>3.6</v>
      </c>
      <c r="D15" s="25">
        <f>C15*0.3</f>
        <v>1.08</v>
      </c>
      <c r="E15" s="7"/>
      <c r="F15" s="7"/>
      <c r="G15" s="7"/>
    </row>
    <row r="16" spans="2:7">
      <c r="B16" s="13" t="s">
        <v>22</v>
      </c>
      <c r="C16" s="14"/>
      <c r="D16" s="12">
        <f>SUM(D14:D15)</f>
        <v>3.53</v>
      </c>
      <c r="E16" s="7"/>
      <c r="F16" s="7"/>
      <c r="G16" s="7"/>
    </row>
    <row r="17" spans="2:4">
      <c r="B17" s="15" t="s">
        <v>23</v>
      </c>
      <c r="C17" s="15"/>
      <c r="D17" s="15"/>
    </row>
  </sheetData>
  <sheetProtection sheet="1" objects="1" scenarios="1" selectLockedCells="1"/>
  <mergeCells count="9">
    <mergeCell ref="B16:C16"/>
    <mergeCell ref="B17:D17"/>
    <mergeCell ref="C10:E10"/>
    <mergeCell ref="B2:C2"/>
    <mergeCell ref="B3:C3"/>
    <mergeCell ref="B4:C4"/>
    <mergeCell ref="B5:C5"/>
    <mergeCell ref="B6:C6"/>
    <mergeCell ref="B7:C7"/>
  </mergeCells>
  <pageMargins left="0.75" right="0.75" top="1" bottom="1" header="0.5" footer="0.5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xr:uid="{00000000-0002-0000-0000-000000000000}">
          <x14:formula1>
            <xm:f>Rúbrica!$E$3:$E$7</xm:f>
          </x14:formula1>
          <xm:sqref>E3</xm:sqref>
        </x14:dataValidation>
        <x14:dataValidation type="list" showInputMessage="1" showErrorMessage="1" xr:uid="{00000000-0002-0000-0000-000001000000}">
          <x14:formula1>
            <xm:f>Rúbrica!$E$8:$E$12</xm:f>
          </x14:formula1>
          <xm:sqref>E4</xm:sqref>
        </x14:dataValidation>
        <x14:dataValidation type="list" showInputMessage="1" showErrorMessage="1" xr:uid="{00000000-0002-0000-0000-000002000000}">
          <x14:formula1>
            <xm:f>Rúbrica!$E$13:$E$17</xm:f>
          </x14:formula1>
          <xm:sqref>E5</xm:sqref>
        </x14:dataValidation>
        <x14:dataValidation type="list" showInputMessage="1" showErrorMessage="1" xr:uid="{00000000-0002-0000-0000-000003000000}">
          <x14:formula1>
            <xm:f>Rúbrica!$E$18:$E$22</xm:f>
          </x14:formula1>
          <xm:sqref>E6</xm:sqref>
        </x14:dataValidation>
        <x14:dataValidation type="list" showInputMessage="1" showErrorMessage="1" xr:uid="{00000000-0002-0000-0000-000004000000}">
          <x14:formula1>
            <xm:f>Rúbrica!$E$23:$E$27</xm:f>
          </x14:formula1>
          <xm:sqref>E7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27"/>
  <sheetViews>
    <sheetView showGridLines="0" showRowColHeaders="0" tabSelected="1" zoomScaleNormal="100" workbookViewId="0">
      <selection activeCell="G26" sqref="G26"/>
    </sheetView>
  </sheetViews>
  <sheetFormatPr defaultColWidth="9.140625" defaultRowHeight="15"/>
  <cols>
    <col min="2" max="2" width="27.140625" customWidth="1"/>
    <col min="3" max="3" width="18.7109375" customWidth="1"/>
    <col min="5" max="5" width="97.28515625" customWidth="1"/>
  </cols>
  <sheetData>
    <row r="2" spans="2:7">
      <c r="B2" s="2" t="s">
        <v>24</v>
      </c>
      <c r="C2" s="2" t="s">
        <v>25</v>
      </c>
      <c r="D2" s="2" t="s">
        <v>3</v>
      </c>
      <c r="E2" s="2" t="s">
        <v>26</v>
      </c>
    </row>
    <row r="3" spans="2:7">
      <c r="B3" s="18" t="s">
        <v>5</v>
      </c>
      <c r="C3" s="1" t="s">
        <v>27</v>
      </c>
      <c r="D3" s="1">
        <v>1.5</v>
      </c>
      <c r="E3" s="1" t="s">
        <v>28</v>
      </c>
    </row>
    <row r="4" spans="2:7">
      <c r="B4" s="19"/>
      <c r="C4" s="1" t="s">
        <v>29</v>
      </c>
      <c r="D4" s="1">
        <v>2.5</v>
      </c>
      <c r="E4" s="1" t="s">
        <v>30</v>
      </c>
      <c r="G4" t="s">
        <v>31</v>
      </c>
    </row>
    <row r="5" spans="2:7">
      <c r="B5" s="19"/>
      <c r="C5" s="1" t="s">
        <v>32</v>
      </c>
      <c r="D5" s="1">
        <v>3.2</v>
      </c>
      <c r="E5" s="1" t="s">
        <v>6</v>
      </c>
    </row>
    <row r="6" spans="2:7">
      <c r="B6" s="19"/>
      <c r="C6" s="1" t="s">
        <v>33</v>
      </c>
      <c r="D6" s="1">
        <v>4</v>
      </c>
      <c r="E6" s="1" t="s">
        <v>34</v>
      </c>
    </row>
    <row r="7" spans="2:7">
      <c r="B7" s="20"/>
      <c r="C7" s="1" t="s">
        <v>35</v>
      </c>
      <c r="D7" s="1">
        <v>4.8</v>
      </c>
      <c r="E7" s="1" t="s">
        <v>36</v>
      </c>
    </row>
    <row r="8" spans="2:7">
      <c r="B8" s="18" t="s">
        <v>7</v>
      </c>
      <c r="C8" s="1" t="s">
        <v>27</v>
      </c>
      <c r="D8" s="1">
        <v>1.5</v>
      </c>
      <c r="E8" s="1" t="s">
        <v>37</v>
      </c>
    </row>
    <row r="9" spans="2:7">
      <c r="B9" s="19"/>
      <c r="C9" s="1" t="s">
        <v>29</v>
      </c>
      <c r="D9" s="1">
        <v>2.5</v>
      </c>
      <c r="E9" s="1" t="s">
        <v>38</v>
      </c>
    </row>
    <row r="10" spans="2:7">
      <c r="B10" s="19"/>
      <c r="C10" s="1" t="s">
        <v>32</v>
      </c>
      <c r="D10" s="1">
        <v>3.2</v>
      </c>
      <c r="E10" s="1" t="s">
        <v>8</v>
      </c>
      <c r="G10" t="s">
        <v>39</v>
      </c>
    </row>
    <row r="11" spans="2:7">
      <c r="B11" s="19"/>
      <c r="C11" s="1" t="s">
        <v>33</v>
      </c>
      <c r="D11" s="1">
        <v>4</v>
      </c>
      <c r="E11" s="1" t="s">
        <v>40</v>
      </c>
    </row>
    <row r="12" spans="2:7">
      <c r="B12" s="20"/>
      <c r="C12" s="1" t="s">
        <v>35</v>
      </c>
      <c r="D12" s="1">
        <v>4.8</v>
      </c>
      <c r="E12" s="1" t="s">
        <v>41</v>
      </c>
    </row>
    <row r="13" spans="2:7">
      <c r="B13" s="18" t="s">
        <v>9</v>
      </c>
      <c r="C13" s="1" t="s">
        <v>27</v>
      </c>
      <c r="D13" s="1">
        <v>1.5</v>
      </c>
      <c r="E13" s="1" t="s">
        <v>42</v>
      </c>
    </row>
    <row r="14" spans="2:7">
      <c r="B14" s="19"/>
      <c r="C14" s="1" t="s">
        <v>29</v>
      </c>
      <c r="D14" s="1">
        <v>2.5</v>
      </c>
      <c r="E14" s="1" t="s">
        <v>43</v>
      </c>
    </row>
    <row r="15" spans="2:7">
      <c r="B15" s="19"/>
      <c r="C15" s="1" t="s">
        <v>32</v>
      </c>
      <c r="D15" s="1">
        <v>3.2</v>
      </c>
      <c r="E15" s="1" t="s">
        <v>10</v>
      </c>
      <c r="G15" t="s">
        <v>44</v>
      </c>
    </row>
    <row r="16" spans="2:7">
      <c r="B16" s="19"/>
      <c r="C16" s="1" t="s">
        <v>33</v>
      </c>
      <c r="D16" s="1">
        <v>4</v>
      </c>
      <c r="E16" s="1" t="s">
        <v>45</v>
      </c>
    </row>
    <row r="17" spans="2:7">
      <c r="B17" s="20"/>
      <c r="C17" s="1" t="s">
        <v>35</v>
      </c>
      <c r="D17" s="1">
        <v>4.8</v>
      </c>
      <c r="E17" s="1" t="s">
        <v>46</v>
      </c>
    </row>
    <row r="18" spans="2:7">
      <c r="B18" s="18" t="s">
        <v>11</v>
      </c>
      <c r="C18" s="1" t="s">
        <v>27</v>
      </c>
      <c r="D18" s="1">
        <v>1.5</v>
      </c>
      <c r="E18" s="1" t="s">
        <v>47</v>
      </c>
    </row>
    <row r="19" spans="2:7">
      <c r="B19" s="19"/>
      <c r="C19" s="1" t="s">
        <v>29</v>
      </c>
      <c r="D19" s="1">
        <v>2.5</v>
      </c>
      <c r="E19" s="1" t="s">
        <v>48</v>
      </c>
    </row>
    <row r="20" spans="2:7">
      <c r="B20" s="19"/>
      <c r="C20" s="1" t="s">
        <v>32</v>
      </c>
      <c r="D20" s="1">
        <v>3.2</v>
      </c>
      <c r="E20" s="1" t="s">
        <v>49</v>
      </c>
      <c r="G20" t="s">
        <v>50</v>
      </c>
    </row>
    <row r="21" spans="2:7">
      <c r="B21" s="19"/>
      <c r="C21" s="1" t="s">
        <v>33</v>
      </c>
      <c r="D21" s="1">
        <v>4</v>
      </c>
      <c r="E21" s="1" t="s">
        <v>12</v>
      </c>
    </row>
    <row r="22" spans="2:7">
      <c r="B22" s="20"/>
      <c r="C22" s="1" t="s">
        <v>35</v>
      </c>
      <c r="D22" s="1">
        <v>4.8</v>
      </c>
      <c r="E22" s="1" t="s">
        <v>51</v>
      </c>
    </row>
    <row r="23" spans="2:7">
      <c r="B23" s="18" t="s">
        <v>13</v>
      </c>
      <c r="C23" s="1" t="s">
        <v>27</v>
      </c>
      <c r="D23" s="1">
        <v>1.5</v>
      </c>
      <c r="E23" s="1" t="s">
        <v>52</v>
      </c>
      <c r="F23" t="s">
        <v>53</v>
      </c>
    </row>
    <row r="24" spans="2:7">
      <c r="B24" s="19"/>
      <c r="C24" s="1" t="s">
        <v>29</v>
      </c>
      <c r="D24" s="1">
        <v>2.5</v>
      </c>
      <c r="E24" s="1" t="s">
        <v>54</v>
      </c>
      <c r="F24" t="s">
        <v>53</v>
      </c>
    </row>
    <row r="25" spans="2:7">
      <c r="B25" s="19"/>
      <c r="C25" s="1" t="s">
        <v>32</v>
      </c>
      <c r="D25" s="1">
        <v>3.2</v>
      </c>
      <c r="E25" s="1" t="s">
        <v>55</v>
      </c>
      <c r="F25" t="s">
        <v>53</v>
      </c>
      <c r="G25" t="s">
        <v>56</v>
      </c>
    </row>
    <row r="26" spans="2:7">
      <c r="B26" s="19"/>
      <c r="C26" s="1" t="s">
        <v>33</v>
      </c>
      <c r="D26" s="1">
        <v>4</v>
      </c>
      <c r="E26" s="1" t="s">
        <v>57</v>
      </c>
      <c r="F26" t="s">
        <v>53</v>
      </c>
    </row>
    <row r="27" spans="2:7">
      <c r="B27" s="20"/>
      <c r="C27" s="1" t="s">
        <v>35</v>
      </c>
      <c r="D27" s="1">
        <v>4.8</v>
      </c>
      <c r="E27" s="1" t="s">
        <v>14</v>
      </c>
      <c r="F27" t="s">
        <v>53</v>
      </c>
    </row>
  </sheetData>
  <sheetProtection selectLockedCells="1"/>
  <mergeCells count="5">
    <mergeCell ref="B3:B7"/>
    <mergeCell ref="B8:B12"/>
    <mergeCell ref="B13:B17"/>
    <mergeCell ref="B18:B22"/>
    <mergeCell ref="B23:B27"/>
  </mergeCells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COORDINACIÓN EMPRESARIAL</cp:lastModifiedBy>
  <cp:revision/>
  <dcterms:created xsi:type="dcterms:W3CDTF">2025-09-29T01:10:27Z</dcterms:created>
  <dcterms:modified xsi:type="dcterms:W3CDTF">2026-03-19T15:41:21Z</dcterms:modified>
  <cp:category/>
  <cp:contentStatus/>
</cp:coreProperties>
</file>